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4240" windowHeight="10335" tabRatio="661"/>
  </bookViews>
  <sheets>
    <sheet name="0. Introduction" sheetId="10" r:id="rId1"/>
    <sheet name="1. Data on traffic and benchmar" sheetId="11" r:id="rId2"/>
    <sheet name="2. Data on Revenues" sheetId="7" r:id="rId3"/>
    <sheet name="3. Data on Costs" sheetId="6" r:id="rId4"/>
    <sheet name="4.Intra-EU margin" sheetId="8" r:id="rId5"/>
    <sheet name="5. EBITDA and conclusion" sheetId="9" r:id="rId6"/>
    <sheet name="6. Calc of formula for wh com c" sheetId="5" r:id="rId7"/>
    <sheet name="7. Calc of formula for retail" sheetId="12" r:id="rId8"/>
    <sheet name="8. Calc of formula for G&amp;A" sheetId="13" r:id="rId9"/>
  </sheets>
  <calcPr calcId="162913"/>
</workbook>
</file>

<file path=xl/calcChain.xml><?xml version="1.0" encoding="utf-8"?>
<calcChain xmlns="http://schemas.openxmlformats.org/spreadsheetml/2006/main">
  <c r="C19" i="11" l="1"/>
  <c r="C18" i="11"/>
  <c r="E6" i="13" l="1"/>
  <c r="D6" i="13"/>
  <c r="C6" i="13"/>
  <c r="C22" i="11"/>
  <c r="C21" i="11"/>
  <c r="C20" i="11"/>
  <c r="C17" i="11" l="1"/>
  <c r="E5" i="12"/>
  <c r="D5" i="12"/>
  <c r="C5" i="12"/>
  <c r="E6" i="5"/>
  <c r="E7" i="5" s="1"/>
  <c r="E19" i="6" s="1"/>
  <c r="E8" i="8" s="1"/>
  <c r="D6" i="5"/>
  <c r="D7" i="5" s="1"/>
  <c r="D19" i="6" s="1"/>
  <c r="D8" i="8" s="1"/>
  <c r="C6" i="5"/>
  <c r="C7" i="5" s="1"/>
  <c r="C19" i="6" s="1"/>
  <c r="C8" i="8" s="1"/>
  <c r="D6" i="12" l="1"/>
  <c r="D23" i="6" s="1"/>
  <c r="D12" i="8" s="1"/>
  <c r="E6" i="12"/>
  <c r="E22" i="6" s="1"/>
  <c r="E11" i="8" s="1"/>
  <c r="C6" i="12"/>
  <c r="C23" i="6" s="1"/>
  <c r="C12" i="8" s="1"/>
  <c r="D22" i="6"/>
  <c r="D11" i="8" s="1"/>
  <c r="C20" i="6"/>
  <c r="C9" i="8" s="1"/>
  <c r="D21" i="6"/>
  <c r="D10" i="8" s="1"/>
  <c r="D20" i="6"/>
  <c r="D9" i="8" s="1"/>
  <c r="E21" i="6"/>
  <c r="E10" i="8" s="1"/>
  <c r="D24" i="6"/>
  <c r="D13" i="8" s="1"/>
  <c r="E7" i="8"/>
  <c r="E6" i="8"/>
  <c r="E5" i="8"/>
  <c r="E4" i="8"/>
  <c r="D7" i="8"/>
  <c r="D6" i="8"/>
  <c r="C7" i="8"/>
  <c r="C6" i="8"/>
  <c r="D5" i="8"/>
  <c r="C5" i="8"/>
  <c r="D4" i="8"/>
  <c r="C4" i="8"/>
  <c r="E23" i="6" l="1"/>
  <c r="E12" i="8" s="1"/>
  <c r="E24" i="6"/>
  <c r="E13" i="8" s="1"/>
  <c r="E20" i="6"/>
  <c r="E9" i="8" s="1"/>
  <c r="C24" i="6"/>
  <c r="C13" i="8" s="1"/>
  <c r="C21" i="6"/>
  <c r="C10" i="8" s="1"/>
  <c r="C22" i="6"/>
  <c r="C11" i="8" s="1"/>
  <c r="D14" i="8"/>
  <c r="D15" i="8" s="1"/>
  <c r="E14" i="8"/>
  <c r="E15" i="8" s="1"/>
  <c r="C12" i="9"/>
  <c r="D12" i="9"/>
  <c r="C14" i="8" l="1"/>
  <c r="C15" i="8" s="1"/>
  <c r="D15" i="9"/>
  <c r="D17" i="9" s="1"/>
</calcChain>
</file>

<file path=xl/sharedStrings.xml><?xml version="1.0" encoding="utf-8"?>
<sst xmlns="http://schemas.openxmlformats.org/spreadsheetml/2006/main" count="301" uniqueCount="211">
  <si>
    <t>Notes</t>
  </si>
  <si>
    <t>Actual 12-month data</t>
  </si>
  <si>
    <t>Numbering</t>
  </si>
  <si>
    <t>Amount in euros</t>
  </si>
  <si>
    <t>Traffic in minutes</t>
  </si>
  <si>
    <t>Traffic in SMSs</t>
  </si>
  <si>
    <t>Total customer care costs, including the cost of operating all customer care services availiable to the end user</t>
  </si>
  <si>
    <t>Total bad debt management costs, including costs incurred in writing off customers' unredeemable debts and collecting bad debts</t>
  </si>
  <si>
    <t>Proportion of billing and collection costs, including all costs associated with processing, calculating, producing and notyfing actual customer bill</t>
  </si>
  <si>
    <t>Proportion of customer care costs, including the cost of operating all customer care services availiable to the end user</t>
  </si>
  <si>
    <t>Proportion of bad debt management costs, including costs incurred in writing off customers' unredeemable debts and collecting bad debts</t>
  </si>
  <si>
    <t>Proportion of billing and collection costs, including all costs associated with processing, calculating, producing and notyfing actual customer bill (-)</t>
  </si>
  <si>
    <t>Proportion of customer care costs, including the cost of operating all customer care services availiable to the end user (-)</t>
  </si>
  <si>
    <t>Proportion of bad debt management costs, including costs incurred in writing off customers' unredeemable debts and collecting bad debts (-)</t>
  </si>
  <si>
    <t xml:space="preserve">Data </t>
  </si>
  <si>
    <t>3.14</t>
  </si>
  <si>
    <t>3.15</t>
  </si>
  <si>
    <t>3.16</t>
  </si>
  <si>
    <t>3.17</t>
  </si>
  <si>
    <t>3.18</t>
  </si>
  <si>
    <t>3.19</t>
  </si>
  <si>
    <t>3.20</t>
  </si>
  <si>
    <t>3.21</t>
  </si>
  <si>
    <t>Data</t>
  </si>
  <si>
    <t>Projections data (for every, line description of projection methodology needs to be submitted)</t>
  </si>
  <si>
    <t>Projections data (for every line, description of projection methodology needs to be submitted)</t>
  </si>
  <si>
    <t>4.3</t>
  </si>
  <si>
    <t>5.2</t>
  </si>
  <si>
    <t>5.3</t>
  </si>
  <si>
    <t>5.4</t>
  </si>
  <si>
    <t>5.5</t>
  </si>
  <si>
    <t>5.10</t>
  </si>
  <si>
    <t>5.11</t>
  </si>
  <si>
    <t>5.12</t>
  </si>
  <si>
    <t>5.13</t>
  </si>
  <si>
    <t>5.14</t>
  </si>
  <si>
    <t>5.15</t>
  </si>
  <si>
    <t xml:space="preserve">Projections data </t>
  </si>
  <si>
    <t>Personnel costs (-)</t>
  </si>
  <si>
    <t>Third parties costs (-)</t>
  </si>
  <si>
    <t>Other OpEx  (-)</t>
  </si>
  <si>
    <t>Bad debt provision (-)</t>
  </si>
  <si>
    <t>3.1</t>
  </si>
  <si>
    <t>3.2</t>
  </si>
  <si>
    <t>3.3</t>
  </si>
  <si>
    <t>3.4</t>
  </si>
  <si>
    <t>3.5</t>
  </si>
  <si>
    <t>3.6</t>
  </si>
  <si>
    <t>3.7</t>
  </si>
  <si>
    <t>3.8</t>
  </si>
  <si>
    <t>3.9</t>
  </si>
  <si>
    <t>4.1</t>
  </si>
  <si>
    <t>4.2</t>
  </si>
  <si>
    <t>5.1</t>
  </si>
  <si>
    <r>
      <rPr>
        <sz val="11"/>
        <color theme="1"/>
        <rFont val="Calibri"/>
        <family val="2"/>
        <charset val="161"/>
        <scheme val="minor"/>
      </rPr>
      <t>Interconnection</t>
    </r>
    <r>
      <rPr>
        <sz val="11"/>
        <color theme="1"/>
        <rFont val="Calibri"/>
        <family val="2"/>
        <scheme val="minor"/>
      </rPr>
      <t xml:space="preserve"> and roaming cost (-)</t>
    </r>
  </si>
  <si>
    <r>
      <rPr>
        <sz val="11"/>
        <color theme="1"/>
        <rFont val="Calibri"/>
        <family val="2"/>
        <charset val="161"/>
        <scheme val="minor"/>
      </rPr>
      <t>Maintenance</t>
    </r>
    <r>
      <rPr>
        <sz val="11"/>
        <color theme="1"/>
        <rFont val="Calibri"/>
        <family val="2"/>
        <scheme val="minor"/>
      </rPr>
      <t xml:space="preserve"> and repairs costs (-)</t>
    </r>
  </si>
  <si>
    <r>
      <rPr>
        <sz val="11"/>
        <color theme="1"/>
        <rFont val="Calibri"/>
        <family val="2"/>
        <charset val="161"/>
        <scheme val="minor"/>
      </rPr>
      <t>Marketing</t>
    </r>
    <r>
      <rPr>
        <sz val="11"/>
        <color theme="1"/>
        <rFont val="Calibri"/>
        <family val="2"/>
        <scheme val="minor"/>
      </rPr>
      <t xml:space="preserve"> costs (-)</t>
    </r>
  </si>
  <si>
    <t>Sheet 0. Introduction</t>
  </si>
  <si>
    <t xml:space="preserve">Contents of the excel file </t>
  </si>
  <si>
    <t>Sheet Name</t>
  </si>
  <si>
    <t>Description</t>
  </si>
  <si>
    <t>3. Data on Costs</t>
  </si>
  <si>
    <t>Contains the data on costs</t>
  </si>
  <si>
    <t>Contains the data on revenues</t>
  </si>
  <si>
    <t>Cell styles</t>
  </si>
  <si>
    <t>A value filled in by the applicant</t>
  </si>
  <si>
    <t xml:space="preserve">The output of the calculation of (a) roaming retail net margin and (b) mobile services margin  </t>
  </si>
  <si>
    <t>A value that is filled in automatically as it is linked to a cell including a value filled in by the applicant or calculated in this file</t>
  </si>
  <si>
    <t>Total regulated (ie metered and residential) mobile intra-EU traffic for SMS</t>
  </si>
  <si>
    <t xml:space="preserve">Total regulated (ie metered and residential customers) fixed intra-EU traffic for voice </t>
  </si>
  <si>
    <t xml:space="preserve">Total regulated (ie metered and residential customers) mobile intra-EU traffic for voice </t>
  </si>
  <si>
    <t xml:space="preserve">Total retail fixed traffic for voice </t>
  </si>
  <si>
    <t xml:space="preserve">Total retail mobile traffic for voice </t>
  </si>
  <si>
    <t xml:space="preserve">Total retail mobile traffic for SMS </t>
  </si>
  <si>
    <t xml:space="preserve">Total metered fixed intra-EU traffic for voice </t>
  </si>
  <si>
    <t xml:space="preserve">Total metered mobile intra-EU traffic for voice </t>
  </si>
  <si>
    <t>Total metered  mobile intra-EU traffic for SMS</t>
  </si>
  <si>
    <t xml:space="preserve">(specify period e.g. 1/4/18-31/3/2019) </t>
  </si>
  <si>
    <t>(specify period e.g. 15/5/2019-14/5/2020)</t>
  </si>
  <si>
    <t>1.1.</t>
  </si>
  <si>
    <t>1.2.</t>
  </si>
  <si>
    <t>1.3.</t>
  </si>
  <si>
    <t>1.4.</t>
  </si>
  <si>
    <t>1.5.</t>
  </si>
  <si>
    <t>1.6.</t>
  </si>
  <si>
    <t>1.7.</t>
  </si>
  <si>
    <t>1.8.</t>
  </si>
  <si>
    <t>1.9.</t>
  </si>
  <si>
    <t>Total regulated (ie metered and residential customers) fixed intra-EU traffic for voice terminating to fixed networks</t>
  </si>
  <si>
    <t>1.4.1.</t>
  </si>
  <si>
    <t>1.4.2.</t>
  </si>
  <si>
    <t>Total regulated (ie metered and residential customers) fixed intra-EU traffic for voice terminating to mobile networks</t>
  </si>
  <si>
    <t>Traffic in minutes (sum of 1.4.1. and 1.4.2.)</t>
  </si>
  <si>
    <t>1.5.1.</t>
  </si>
  <si>
    <t>1.5.2.</t>
  </si>
  <si>
    <t>Total regulated (ie metered and residential customers) mobile intra-EU traffic for voice  termianting to fixed networks</t>
  </si>
  <si>
    <t>Total regulated (ie metered and residential customers) mobile intra-EU traffic for voice  termianting to mobile networks</t>
  </si>
  <si>
    <t>Traffic in minutes (sum of 1.5.1. and 1.5.2.)</t>
  </si>
  <si>
    <t>Network costs for originating intra-EU regulated  (metered and residential) fixed calls</t>
  </si>
  <si>
    <t>Network costs for originating intra-EU regulated  (metered and residential) mobile calls</t>
  </si>
  <si>
    <t>Amount in euros. These costs could be calculated by multiplying the volume of regulated intra-EU fixed calls by the relevant network unit cost for origination. Please provide calculation details</t>
  </si>
  <si>
    <t>Amount in euros. These costs could be calculated by multiplying the volume of regulated intra-EU mobile calls by the relevant network unit cost for origination. Please provide calculation details</t>
  </si>
  <si>
    <t>Network costs for originating intra-EU regulated  (metered and residential) mobile SMS</t>
  </si>
  <si>
    <t>Amount in euros. These costs could be calculated by multiplying the volume of regulated intra-EU mobile SMS by the relevant network unit cost for origination. Please provide calculation details</t>
  </si>
  <si>
    <t>Termination costs for intra-EU regulated  (metered and residential) fixed calls</t>
  </si>
  <si>
    <t>Termination costs for intra-EU regulated  (metered and residential) mobile calls</t>
  </si>
  <si>
    <t>Termination costs for intra-EU regulated  (metered and residential) mobile SMS</t>
  </si>
  <si>
    <t>Transit costs for intra-EU regulated  (metered and residential) fixed calls</t>
  </si>
  <si>
    <t>Transit costs for intra-EU regulated  (metered and residential) mobile calls</t>
  </si>
  <si>
    <t>Transit costs for intra-EU regulated  (metered and residential) mobile SMS</t>
  </si>
  <si>
    <t>3.10.</t>
  </si>
  <si>
    <t>Total retail billing and collection costs, including all costs associated with processing, calculating, producing and notifying the actual customer bill</t>
  </si>
  <si>
    <t>Total sales and distribution costs, including the costs of operating shops and other distribution channels</t>
  </si>
  <si>
    <t>Total marketing costs, including all expenses for advertising</t>
  </si>
  <si>
    <t>Amount in euros, costs related only to the provision of electronic communication services</t>
  </si>
  <si>
    <t>Revenues from regulated (metered and residential) intra-EU communication services (+)</t>
  </si>
  <si>
    <t>Network costs for originating intra-EU regulated  (metered and residential) communication services (-)</t>
  </si>
  <si>
    <t>Temination costs for intra-EU regulated  (metered and residential) communication services (-)</t>
  </si>
  <si>
    <t>Transit costs for intra-EU regulated  (metered and residential) communication services (-)</t>
  </si>
  <si>
    <t>Estimations in case no intra-EU regulation</t>
  </si>
  <si>
    <t xml:space="preserve">Estimation in case no intra-EU regulation (for every line, description of estimation methodology needs to be submitted) </t>
  </si>
  <si>
    <t>(specify period e.g. 15/5/2019-14/5/2020 - same as previous column)</t>
  </si>
  <si>
    <t>ELECTRONIC COMMUNICATIONS SERVICES EBITDA</t>
  </si>
  <si>
    <t>Total electronic communication services revenues (+)</t>
  </si>
  <si>
    <t>EBITDA for electronic communication services</t>
  </si>
  <si>
    <t>5.2.1</t>
  </si>
  <si>
    <t>5.2.2</t>
  </si>
  <si>
    <t>5.2.3</t>
  </si>
  <si>
    <t>5.2.4</t>
  </si>
  <si>
    <t>5.2.6</t>
  </si>
  <si>
    <t>5.2.7</t>
  </si>
  <si>
    <t>5.2.8</t>
  </si>
  <si>
    <t>5.2.9</t>
  </si>
  <si>
    <t>5.2.10</t>
  </si>
  <si>
    <t>5.2.5</t>
  </si>
  <si>
    <t xml:space="preserve">Assessment percentage (intra-EU margin reduction /EBITDA for electronic communication services) </t>
  </si>
  <si>
    <t>5.2.11</t>
  </si>
  <si>
    <t xml:space="preserve">Wholesale revenues (interconnection and roaming) from all services (roaming inbound, termination services from national and international operators) provided to third operators  </t>
  </si>
  <si>
    <t xml:space="preserve">Wholesale costs (interconnection and roaming) for all services (roaming outbound, termination services to national and international operators) supplied from third operators  </t>
  </si>
  <si>
    <t>6.1</t>
  </si>
  <si>
    <t>6.2</t>
  </si>
  <si>
    <t>6.3</t>
  </si>
  <si>
    <t xml:space="preserve">Wholesale costs (interconnection) for all regulated intra-EU communication services  </t>
  </si>
  <si>
    <t>Ratio for the allocation of wholesale commercial costs</t>
  </si>
  <si>
    <t>6.4</t>
  </si>
  <si>
    <t xml:space="preserve">Total retail revenues for electronic communication services </t>
  </si>
  <si>
    <t xml:space="preserve">Retail Revenues from total regulated (ie metered and residential customers) fixed intra-EU traffic for voice </t>
  </si>
  <si>
    <t xml:space="preserve">Retail Revenues from total regulated (ie metered and residential customers) mobile intra-EU traffic for voice </t>
  </si>
  <si>
    <t xml:space="preserve">Retail Revenues from total regulated (ie metered and residential customers) mobile intra-EU traffic for SMS </t>
  </si>
  <si>
    <t>7.1</t>
  </si>
  <si>
    <t>7.2</t>
  </si>
  <si>
    <t>7.3</t>
  </si>
  <si>
    <t xml:space="preserve">Total retail revenues from regulated (metered and residential) intra-EU communicaton services </t>
  </si>
  <si>
    <t>Ratio for the allocation of retail joint and common costs</t>
  </si>
  <si>
    <t xml:space="preserve">Total general and administrative costs (G&amp;A) of the applicant </t>
  </si>
  <si>
    <t xml:space="preserve">Total costs of the applicant (network, retail, wholesale, G&amp;A etc) </t>
  </si>
  <si>
    <t>8.1</t>
  </si>
  <si>
    <t>8.2</t>
  </si>
  <si>
    <t>8.3</t>
  </si>
  <si>
    <t>Mark-up fo the G&amp;A costs</t>
  </si>
  <si>
    <t>3.11</t>
  </si>
  <si>
    <t>3.12</t>
  </si>
  <si>
    <t>Amount in euros,  costs related only to the provision of electronic communication services</t>
  </si>
  <si>
    <t>3.13</t>
  </si>
  <si>
    <t>Propotion of wholesale commercial costs</t>
  </si>
  <si>
    <t xml:space="preserve">Total wholesale commercial costs, including all costs ssociated with route testing/monitoring, operation and management, data-clearing, financial clearing and contract negotiation </t>
  </si>
  <si>
    <t xml:space="preserve">An input in the calculations of (a) intra-EU margin and (b) electronic communications margin  that has been calculated from other inputs </t>
  </si>
  <si>
    <t>Intra-EU net margin without G&amp;A costs</t>
  </si>
  <si>
    <t xml:space="preserve">Intra-EU net margin </t>
  </si>
  <si>
    <t>In case you want to apply for authorisation to get a derogation from the price regulation of intra-EU commiunication serivces you need to submit this excel template duly filled in</t>
  </si>
  <si>
    <t>2. Data on Revenues</t>
  </si>
  <si>
    <t>4.Intra-EU margin</t>
  </si>
  <si>
    <t>6. Calc of formula for wh com c</t>
  </si>
  <si>
    <t>7. Calc of formula for retail</t>
  </si>
  <si>
    <t>8. Calc of formula for G&amp;A</t>
  </si>
  <si>
    <t>Contains the calculation of intra-EU net margin</t>
  </si>
  <si>
    <t>5. EBITDA and conclusion</t>
  </si>
  <si>
    <t>Contains the calculation of electronic communication EBITDA and the conclusion of the assesment</t>
  </si>
  <si>
    <t>Contains the data required for the calculation of the ratio to be used for the allocation of wholesale commercial costs</t>
  </si>
  <si>
    <t>Contains the data required for the calculation of the ratio to be used for the allocation of retail joint and common costs</t>
  </si>
  <si>
    <t>Contains the data required for the calculation of the G&amp;A mark up</t>
  </si>
  <si>
    <t>Contains the data on traffic and the benchmarking comparison</t>
  </si>
  <si>
    <t>1. Data on traffic and benchmar</t>
  </si>
  <si>
    <t>Intra-EU regulation will significantly weaken the applicant's capacity to maintain it domestic charging model</t>
  </si>
  <si>
    <t>The output of the calculation of the ratios to be compared with BEREC benchmarks</t>
  </si>
  <si>
    <t>Ratio of total regulated (ie metered and residential customers) fixed intra-EU traffic for voice on total fixed voice</t>
  </si>
  <si>
    <t>Ratio of total regulated (ie metered and residential customers) mobile intra-EU traffic for voice on total mobile voice</t>
  </si>
  <si>
    <t>Ratio of total regulated (ie metered and residential customers) mobile intra-EU traffic for SMS on total mobile SMS</t>
  </si>
  <si>
    <t>1.10</t>
  </si>
  <si>
    <t>1.11</t>
  </si>
  <si>
    <t>1.12</t>
  </si>
  <si>
    <t>Not required to filled in</t>
  </si>
  <si>
    <t>1.13</t>
  </si>
  <si>
    <t>1.14</t>
  </si>
  <si>
    <t>1.15</t>
  </si>
  <si>
    <t>Ratio of total metered fixed intra-EU traffic for voice on total fixed voice</t>
  </si>
  <si>
    <t>Ratio of total metered mobile intra-EU traffic for voice on total mobile voice</t>
  </si>
  <si>
    <t>Ratio of total metered mobile intra-EU traffic for SMS on total mobile SMS</t>
  </si>
  <si>
    <t>The output of the calculation of the ratios to be compared with BEREC benchmarks only for the first year application. Due to lack of data breakdown, BEREC's benchmark for the first year is calculated using the total metered traffic and not only the one for residential customers</t>
  </si>
  <si>
    <t>Propotion of wholesale commercial costs (-)</t>
  </si>
  <si>
    <t>Proportion of sales and distribution costs, including the costs of operating shops and other distribution channels</t>
  </si>
  <si>
    <t>Proportion of marketing costs, including all expenses for advertising</t>
  </si>
  <si>
    <t>Proportion of marketing costs, including all expenses for advertising (-)</t>
  </si>
  <si>
    <t>Proportion of sales and distribution costs, including the costs of operating shops and other distribution channels (-)</t>
  </si>
  <si>
    <t>Relevant information</t>
  </si>
  <si>
    <t>1. All costs should be filled in as positive numbers (not with a negative sign)</t>
  </si>
  <si>
    <t xml:space="preserve">2. Metered services refer to services that are charged wholly or patially based on actual consumption  </t>
  </si>
  <si>
    <r>
      <t>3. The figures in the columns under the name "Estimation in case no intra-EU regulation" are used for the estimation for Margin</t>
    </r>
    <r>
      <rPr>
        <sz val="8"/>
        <color theme="1"/>
        <rFont val="Calibri"/>
        <family val="2"/>
        <charset val="161"/>
        <scheme val="minor"/>
      </rPr>
      <t>nonreg</t>
    </r>
    <r>
      <rPr>
        <sz val="11"/>
        <color theme="1"/>
        <rFont val="Calibri"/>
        <family val="2"/>
        <scheme val="minor"/>
      </rPr>
      <t xml:space="preserve"> </t>
    </r>
  </si>
  <si>
    <t>4. Residential customers refer to consumers according to the definition of ECCC</t>
  </si>
  <si>
    <t>5. If the EBITDA from electronic communication services is included in the financial statemtns published by the operator, the operator could consider filling in only line 12 of the table in sheet 5. EBITDA and conclusion</t>
  </si>
  <si>
    <t>6. Differences in cost estimations for regulated (column D - sheet 3) and unregulated cases (column E - sheet 3) could mainly be due to difference in volumes in these two different cases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</si>
</sst>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name val="Arial"/>
      <family val="2"/>
      <charset val="161"/>
    </font>
    <font>
      <sz val="10"/>
      <name val="Arial Greek"/>
      <charset val="161"/>
    </font>
    <font>
      <sz val="11"/>
      <color theme="1"/>
      <name val="Calibri"/>
      <family val="2"/>
      <charset val="161"/>
    </font>
    <font>
      <b/>
      <u/>
      <sz val="11"/>
      <color theme="1"/>
      <name val="Calibri"/>
      <family val="2"/>
      <charset val="161"/>
      <scheme val="minor"/>
    </font>
    <font>
      <sz val="11"/>
      <color theme="1"/>
      <name val="Calibri"/>
      <family val="2"/>
      <scheme val="minor"/>
    </font>
    <font>
      <i/>
      <u/>
      <sz val="11"/>
      <color theme="1"/>
      <name val="Calibri"/>
      <family val="2"/>
      <charset val="161"/>
      <scheme val="minor"/>
    </font>
    <font>
      <i/>
      <sz val="11"/>
      <color theme="1"/>
      <name val="Calibri"/>
      <family val="2"/>
      <charset val="161"/>
      <scheme val="minor"/>
    </font>
    <font>
      <sz val="8"/>
      <color theme="1"/>
      <name val="Calibri"/>
      <family val="2"/>
      <charset val="161"/>
      <scheme val="minor"/>
    </font>
  </fonts>
  <fills count="12">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xf numFmtId="0" fontId="5" fillId="0" borderId="0"/>
    <xf numFmtId="0" fontId="6" fillId="0" borderId="0"/>
    <xf numFmtId="9" fontId="8" fillId="0" borderId="0" applyFont="0" applyFill="0" applyBorder="0" applyAlignment="0" applyProtection="0"/>
  </cellStyleXfs>
  <cellXfs count="46">
    <xf numFmtId="0" fontId="0" fillId="0" borderId="0" xfId="0"/>
    <xf numFmtId="0" fontId="0" fillId="0" borderId="0" xfId="0" applyAlignment="1">
      <alignment wrapText="1"/>
    </xf>
    <xf numFmtId="0" fontId="0" fillId="0" borderId="1" xfId="0" applyBorder="1"/>
    <xf numFmtId="0" fontId="0" fillId="0" borderId="0" xfId="0"/>
    <xf numFmtId="0" fontId="0" fillId="2" borderId="1" xfId="0" applyFill="1" applyBorder="1" applyAlignment="1">
      <alignment horizontal="center"/>
    </xf>
    <xf numFmtId="0" fontId="0" fillId="3" borderId="1" xfId="0" applyFill="1"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1" xfId="0" applyFill="1" applyBorder="1" applyAlignment="1">
      <alignment horizontal="center" wrapText="1"/>
    </xf>
    <xf numFmtId="49" fontId="0" fillId="0" borderId="1" xfId="0" applyNumberFormat="1" applyBorder="1"/>
    <xf numFmtId="49" fontId="0" fillId="0" borderId="0" xfId="0" applyNumberFormat="1"/>
    <xf numFmtId="0" fontId="0" fillId="2" borderId="2" xfId="0" applyFill="1" applyBorder="1" applyAlignment="1">
      <alignment horizontal="center"/>
    </xf>
    <xf numFmtId="0" fontId="0" fillId="2" borderId="2" xfId="0" applyFill="1" applyBorder="1" applyAlignment="1">
      <alignment horizontal="center" wrapText="1"/>
    </xf>
    <xf numFmtId="0" fontId="0" fillId="3" borderId="1" xfId="0" applyFill="1" applyBorder="1" applyAlignment="1">
      <alignment horizontal="center" wrapText="1"/>
    </xf>
    <xf numFmtId="0" fontId="3" fillId="0" borderId="1" xfId="0" applyFont="1" applyBorder="1" applyAlignment="1">
      <alignment wrapText="1"/>
    </xf>
    <xf numFmtId="0" fontId="7" fillId="0" borderId="0" xfId="0" applyFont="1"/>
    <xf numFmtId="0" fontId="3" fillId="0" borderId="1" xfId="0" applyFont="1" applyBorder="1"/>
    <xf numFmtId="10" fontId="0" fillId="0" borderId="0" xfId="4" applyNumberFormat="1" applyFont="1"/>
    <xf numFmtId="0" fontId="2" fillId="0" borderId="1" xfId="0" applyFont="1" applyBorder="1"/>
    <xf numFmtId="49" fontId="0" fillId="0" borderId="0" xfId="0" applyNumberFormat="1" applyFill="1" applyBorder="1"/>
    <xf numFmtId="0" fontId="7" fillId="0" borderId="0" xfId="0" applyFont="1" applyBorder="1"/>
    <xf numFmtId="0" fontId="0" fillId="0" borderId="0" xfId="0" applyBorder="1"/>
    <xf numFmtId="0" fontId="9" fillId="0" borderId="0" xfId="0" applyFont="1" applyBorder="1"/>
    <xf numFmtId="0" fontId="3" fillId="0" borderId="0" xfId="0" applyFont="1" applyBorder="1"/>
    <xf numFmtId="0" fontId="0" fillId="0" borderId="0" xfId="0" applyFill="1" applyBorder="1"/>
    <xf numFmtId="0" fontId="0" fillId="6" borderId="1" xfId="0" applyFill="1" applyBorder="1"/>
    <xf numFmtId="2" fontId="0" fillId="6" borderId="1" xfId="0" applyNumberFormat="1" applyFill="1" applyBorder="1"/>
    <xf numFmtId="0" fontId="0" fillId="0" borderId="0" xfId="0" applyAlignment="1">
      <alignment vertical="center"/>
    </xf>
    <xf numFmtId="2" fontId="0" fillId="5" borderId="1" xfId="0" applyNumberFormat="1" applyFill="1" applyBorder="1"/>
    <xf numFmtId="0" fontId="0" fillId="5" borderId="1" xfId="0" applyFill="1" applyBorder="1"/>
    <xf numFmtId="2" fontId="0" fillId="4" borderId="1" xfId="0" applyNumberFormat="1" applyFill="1" applyBorder="1"/>
    <xf numFmtId="2" fontId="0" fillId="7" borderId="1" xfId="0" applyNumberFormat="1" applyFill="1" applyBorder="1"/>
    <xf numFmtId="9" fontId="0" fillId="6" borderId="1" xfId="4" applyFont="1" applyFill="1" applyBorder="1"/>
    <xf numFmtId="2" fontId="0" fillId="9" borderId="1" xfId="0" applyNumberFormat="1" applyFill="1" applyBorder="1"/>
    <xf numFmtId="0" fontId="0" fillId="10" borderId="0" xfId="0" applyFill="1" applyBorder="1"/>
    <xf numFmtId="0" fontId="0" fillId="10" borderId="1" xfId="0" applyFill="1" applyBorder="1"/>
    <xf numFmtId="0" fontId="0" fillId="0" borderId="1" xfId="0" applyFill="1" applyBorder="1" applyAlignment="1">
      <alignment wrapText="1"/>
    </xf>
    <xf numFmtId="2" fontId="0" fillId="11" borderId="1" xfId="0" applyNumberFormat="1" applyFill="1" applyBorder="1"/>
    <xf numFmtId="1" fontId="0" fillId="4" borderId="1" xfId="0" applyNumberFormat="1" applyFill="1" applyBorder="1"/>
    <xf numFmtId="10" fontId="0" fillId="8" borderId="1" xfId="4" applyNumberFormat="1" applyFont="1" applyFill="1" applyBorder="1"/>
    <xf numFmtId="10" fontId="0" fillId="11" borderId="1" xfId="4" applyNumberFormat="1" applyFont="1" applyFill="1" applyBorder="1"/>
    <xf numFmtId="10" fontId="0" fillId="0" borderId="0" xfId="0" applyNumberFormat="1"/>
    <xf numFmtId="10" fontId="0" fillId="6" borderId="1" xfId="4" applyNumberFormat="1" applyFont="1" applyFill="1" applyBorder="1"/>
    <xf numFmtId="1" fontId="0" fillId="7" borderId="1" xfId="0" applyNumberFormat="1" applyFill="1" applyBorder="1"/>
    <xf numFmtId="0" fontId="10" fillId="0" borderId="0" xfId="0" applyFont="1" applyBorder="1"/>
  </cellXfs>
  <cellStyles count="5">
    <cellStyle name="%" xfId="2"/>
    <cellStyle name="Normal" xfId="0" builtinId="0"/>
    <cellStyle name="Normal 2 20" xfId="1"/>
    <cellStyle name="Percent" xfId="4" builtinId="5"/>
    <cellStyle name="Κανονικό 6 2 3 2 2 2 2 2 2 2 2 2 10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topLeftCell="A4" zoomScale="80" zoomScaleNormal="80" workbookViewId="0">
      <selection activeCell="A36" sqref="A36"/>
    </sheetView>
  </sheetViews>
  <sheetFormatPr defaultColWidth="9.140625" defaultRowHeight="15" x14ac:dyDescent="0.25"/>
  <cols>
    <col min="1" max="1" width="36.42578125" style="22" customWidth="1"/>
    <col min="2" max="2" width="11.7109375" style="22" customWidth="1"/>
    <col min="3" max="16384" width="9.140625" style="22"/>
  </cols>
  <sheetData>
    <row r="1" spans="1:2" x14ac:dyDescent="0.25">
      <c r="A1" s="21" t="s">
        <v>57</v>
      </c>
    </row>
    <row r="3" spans="1:2" x14ac:dyDescent="0.25">
      <c r="A3" s="22" t="s">
        <v>169</v>
      </c>
    </row>
    <row r="5" spans="1:2" x14ac:dyDescent="0.25">
      <c r="A5" s="23" t="s">
        <v>58</v>
      </c>
    </row>
    <row r="7" spans="1:2" x14ac:dyDescent="0.25">
      <c r="A7" s="24" t="s">
        <v>59</v>
      </c>
      <c r="B7" s="24" t="s">
        <v>60</v>
      </c>
    </row>
    <row r="8" spans="1:2" x14ac:dyDescent="0.25">
      <c r="A8" s="22" t="s">
        <v>182</v>
      </c>
      <c r="B8" s="22" t="s">
        <v>181</v>
      </c>
    </row>
    <row r="9" spans="1:2" x14ac:dyDescent="0.25">
      <c r="A9" s="22" t="s">
        <v>170</v>
      </c>
      <c r="B9" s="22" t="s">
        <v>63</v>
      </c>
    </row>
    <row r="10" spans="1:2" x14ac:dyDescent="0.25">
      <c r="A10" s="22" t="s">
        <v>61</v>
      </c>
      <c r="B10" s="22" t="s">
        <v>62</v>
      </c>
    </row>
    <row r="11" spans="1:2" x14ac:dyDescent="0.25">
      <c r="A11" s="22" t="s">
        <v>171</v>
      </c>
      <c r="B11" s="22" t="s">
        <v>175</v>
      </c>
    </row>
    <row r="12" spans="1:2" x14ac:dyDescent="0.25">
      <c r="A12" s="22" t="s">
        <v>176</v>
      </c>
      <c r="B12" s="22" t="s">
        <v>177</v>
      </c>
    </row>
    <row r="13" spans="1:2" x14ac:dyDescent="0.25">
      <c r="A13" s="22" t="s">
        <v>172</v>
      </c>
      <c r="B13" s="22" t="s">
        <v>178</v>
      </c>
    </row>
    <row r="14" spans="1:2" x14ac:dyDescent="0.25">
      <c r="A14" s="22" t="s">
        <v>173</v>
      </c>
      <c r="B14" s="22" t="s">
        <v>179</v>
      </c>
    </row>
    <row r="15" spans="1:2" x14ac:dyDescent="0.25">
      <c r="A15" s="22" t="s">
        <v>174</v>
      </c>
      <c r="B15" s="22" t="s">
        <v>180</v>
      </c>
    </row>
    <row r="17" spans="1:2" x14ac:dyDescent="0.25">
      <c r="A17" s="23" t="s">
        <v>64</v>
      </c>
    </row>
    <row r="19" spans="1:2" x14ac:dyDescent="0.25">
      <c r="A19" s="26"/>
      <c r="B19" s="28" t="s">
        <v>166</v>
      </c>
    </row>
    <row r="20" spans="1:2" x14ac:dyDescent="0.25">
      <c r="A20" s="31"/>
      <c r="B20" s="22" t="s">
        <v>65</v>
      </c>
    </row>
    <row r="21" spans="1:2" x14ac:dyDescent="0.25">
      <c r="A21" s="32"/>
      <c r="B21" s="22" t="s">
        <v>67</v>
      </c>
    </row>
    <row r="22" spans="1:2" x14ac:dyDescent="0.25">
      <c r="A22" s="34"/>
      <c r="B22" s="25" t="s">
        <v>184</v>
      </c>
    </row>
    <row r="23" spans="1:2" x14ac:dyDescent="0.25">
      <c r="A23" s="38"/>
      <c r="B23" s="25" t="s">
        <v>198</v>
      </c>
    </row>
    <row r="24" spans="1:2" x14ac:dyDescent="0.25">
      <c r="A24" s="29"/>
      <c r="B24" s="25" t="s">
        <v>66</v>
      </c>
    </row>
    <row r="25" spans="1:2" x14ac:dyDescent="0.25">
      <c r="A25" s="35"/>
      <c r="B25" s="25" t="s">
        <v>191</v>
      </c>
    </row>
    <row r="28" spans="1:2" x14ac:dyDescent="0.25">
      <c r="A28" s="45" t="s">
        <v>204</v>
      </c>
    </row>
    <row r="30" spans="1:2" x14ac:dyDescent="0.25">
      <c r="A30" s="22" t="s">
        <v>205</v>
      </c>
    </row>
    <row r="31" spans="1:2" x14ac:dyDescent="0.25">
      <c r="A31" s="22" t="s">
        <v>206</v>
      </c>
    </row>
    <row r="32" spans="1:2" x14ac:dyDescent="0.25">
      <c r="A32" s="25" t="s">
        <v>207</v>
      </c>
    </row>
    <row r="33" spans="1:1" x14ac:dyDescent="0.25">
      <c r="A33" s="25" t="s">
        <v>208</v>
      </c>
    </row>
    <row r="34" spans="1:1" x14ac:dyDescent="0.25">
      <c r="A34" s="25" t="s">
        <v>209</v>
      </c>
    </row>
    <row r="35" spans="1:1" x14ac:dyDescent="0.25">
      <c r="A35" s="25" t="s">
        <v>210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
  <sheetViews>
    <sheetView zoomScale="60" zoomScaleNormal="60" workbookViewId="0">
      <selection activeCell="C19" sqref="C19"/>
    </sheetView>
  </sheetViews>
  <sheetFormatPr defaultColWidth="9.140625" defaultRowHeight="15" x14ac:dyDescent="0.25"/>
  <cols>
    <col min="1" max="1" width="11" style="3" bestFit="1" customWidth="1"/>
    <col min="2" max="2" width="39.28515625" bestFit="1" customWidth="1"/>
    <col min="3" max="3" width="35.5703125" bestFit="1" customWidth="1"/>
    <col min="4" max="4" width="38.28515625" bestFit="1" customWidth="1"/>
    <col min="5" max="5" width="62.85546875" style="3" bestFit="1" customWidth="1"/>
    <col min="6" max="6" width="140.85546875" bestFit="1" customWidth="1"/>
  </cols>
  <sheetData>
    <row r="2" spans="1:6" ht="45" x14ac:dyDescent="0.25">
      <c r="B2" s="1"/>
      <c r="C2" s="4" t="s">
        <v>1</v>
      </c>
      <c r="D2" s="9" t="s">
        <v>24</v>
      </c>
      <c r="E2" s="13" t="s">
        <v>120</v>
      </c>
      <c r="F2" s="3"/>
    </row>
    <row r="3" spans="1:6" x14ac:dyDescent="0.25">
      <c r="A3" s="8" t="s">
        <v>2</v>
      </c>
      <c r="B3" s="7" t="s">
        <v>14</v>
      </c>
      <c r="C3" s="5" t="s">
        <v>77</v>
      </c>
      <c r="D3" s="5" t="s">
        <v>78</v>
      </c>
      <c r="E3" s="5" t="s">
        <v>121</v>
      </c>
      <c r="F3" s="5" t="s">
        <v>0</v>
      </c>
    </row>
    <row r="4" spans="1:6" s="3" customFormat="1" ht="30" x14ac:dyDescent="0.25">
      <c r="A4" s="2" t="s">
        <v>79</v>
      </c>
      <c r="B4" s="6" t="s">
        <v>74</v>
      </c>
      <c r="C4" s="39"/>
      <c r="D4" s="36"/>
      <c r="E4" s="36"/>
      <c r="F4" s="2" t="s">
        <v>4</v>
      </c>
    </row>
    <row r="5" spans="1:6" s="3" customFormat="1" ht="30" x14ac:dyDescent="0.25">
      <c r="A5" s="2" t="s">
        <v>80</v>
      </c>
      <c r="B5" s="6" t="s">
        <v>75</v>
      </c>
      <c r="C5" s="39"/>
      <c r="D5" s="36"/>
      <c r="E5" s="36"/>
      <c r="F5" s="2" t="s">
        <v>4</v>
      </c>
    </row>
    <row r="6" spans="1:6" s="3" customFormat="1" ht="30" x14ac:dyDescent="0.25">
      <c r="A6" s="2" t="s">
        <v>81</v>
      </c>
      <c r="B6" s="6" t="s">
        <v>76</v>
      </c>
      <c r="C6" s="39"/>
      <c r="D6" s="36"/>
      <c r="E6" s="36"/>
      <c r="F6" s="2" t="s">
        <v>5</v>
      </c>
    </row>
    <row r="7" spans="1:6" s="3" customFormat="1" ht="45" x14ac:dyDescent="0.25">
      <c r="A7" s="2" t="s">
        <v>82</v>
      </c>
      <c r="B7" s="6" t="s">
        <v>69</v>
      </c>
      <c r="C7" s="39"/>
      <c r="D7" s="39"/>
      <c r="E7" s="39"/>
      <c r="F7" s="2" t="s">
        <v>92</v>
      </c>
    </row>
    <row r="8" spans="1:6" s="3" customFormat="1" ht="60" x14ac:dyDescent="0.25">
      <c r="A8" s="2" t="s">
        <v>89</v>
      </c>
      <c r="B8" s="6" t="s">
        <v>88</v>
      </c>
      <c r="C8" s="39"/>
      <c r="D8" s="39"/>
      <c r="E8" s="39"/>
      <c r="F8" s="2" t="s">
        <v>4</v>
      </c>
    </row>
    <row r="9" spans="1:6" s="3" customFormat="1" ht="60" x14ac:dyDescent="0.25">
      <c r="A9" s="2" t="s">
        <v>90</v>
      </c>
      <c r="B9" s="6" t="s">
        <v>91</v>
      </c>
      <c r="C9" s="39"/>
      <c r="D9" s="39"/>
      <c r="E9" s="39"/>
      <c r="F9" s="2" t="s">
        <v>4</v>
      </c>
    </row>
    <row r="10" spans="1:6" ht="45" x14ac:dyDescent="0.25">
      <c r="A10" s="2" t="s">
        <v>83</v>
      </c>
      <c r="B10" s="6" t="s">
        <v>70</v>
      </c>
      <c r="C10" s="39"/>
      <c r="D10" s="39"/>
      <c r="E10" s="39"/>
      <c r="F10" s="2" t="s">
        <v>97</v>
      </c>
    </row>
    <row r="11" spans="1:6" s="3" customFormat="1" ht="60" x14ac:dyDescent="0.25">
      <c r="A11" s="2" t="s">
        <v>93</v>
      </c>
      <c r="B11" s="6" t="s">
        <v>95</v>
      </c>
      <c r="C11" s="39"/>
      <c r="D11" s="39"/>
      <c r="E11" s="39"/>
      <c r="F11" s="2" t="s">
        <v>4</v>
      </c>
    </row>
    <row r="12" spans="1:6" s="3" customFormat="1" ht="60" x14ac:dyDescent="0.25">
      <c r="A12" s="2" t="s">
        <v>94</v>
      </c>
      <c r="B12" s="6" t="s">
        <v>96</v>
      </c>
      <c r="C12" s="39"/>
      <c r="D12" s="39"/>
      <c r="E12" s="39"/>
      <c r="F12" s="2" t="s">
        <v>4</v>
      </c>
    </row>
    <row r="13" spans="1:6" ht="45" x14ac:dyDescent="0.25">
      <c r="A13" s="2" t="s">
        <v>84</v>
      </c>
      <c r="B13" s="6" t="s">
        <v>68</v>
      </c>
      <c r="C13" s="39"/>
      <c r="D13" s="39"/>
      <c r="E13" s="39"/>
      <c r="F13" s="2" t="s">
        <v>5</v>
      </c>
    </row>
    <row r="14" spans="1:6" s="3" customFormat="1" x14ac:dyDescent="0.25">
      <c r="A14" s="2" t="s">
        <v>85</v>
      </c>
      <c r="B14" s="6" t="s">
        <v>71</v>
      </c>
      <c r="C14" s="39"/>
      <c r="D14" s="36"/>
      <c r="E14" s="36"/>
      <c r="F14" s="2" t="s">
        <v>4</v>
      </c>
    </row>
    <row r="15" spans="1:6" s="3" customFormat="1" x14ac:dyDescent="0.25">
      <c r="A15" s="2" t="s">
        <v>86</v>
      </c>
      <c r="B15" s="6" t="s">
        <v>72</v>
      </c>
      <c r="C15" s="39"/>
      <c r="D15" s="36"/>
      <c r="E15" s="36"/>
      <c r="F15" s="2" t="s">
        <v>4</v>
      </c>
    </row>
    <row r="16" spans="1:6" s="3" customFormat="1" x14ac:dyDescent="0.25">
      <c r="A16" s="2" t="s">
        <v>87</v>
      </c>
      <c r="B16" s="6" t="s">
        <v>73</v>
      </c>
      <c r="C16" s="39"/>
      <c r="D16" s="36"/>
      <c r="E16" s="36"/>
      <c r="F16" s="2" t="s">
        <v>5</v>
      </c>
    </row>
    <row r="17" spans="1:5" ht="45" x14ac:dyDescent="0.25">
      <c r="A17" s="2" t="s">
        <v>188</v>
      </c>
      <c r="B17" s="37" t="s">
        <v>185</v>
      </c>
      <c r="C17" s="40" t="e">
        <f t="shared" ref="C17" si="0">+C7/C14</f>
        <v>#DIV/0!</v>
      </c>
      <c r="D17" s="36"/>
      <c r="E17" s="36"/>
    </row>
    <row r="18" spans="1:5" s="3" customFormat="1" ht="45" x14ac:dyDescent="0.25">
      <c r="A18" s="2" t="s">
        <v>189</v>
      </c>
      <c r="B18" s="37" t="s">
        <v>186</v>
      </c>
      <c r="C18" s="40" t="e">
        <f>+C10/C15</f>
        <v>#DIV/0!</v>
      </c>
      <c r="D18" s="36"/>
      <c r="E18" s="36"/>
    </row>
    <row r="19" spans="1:5" s="3" customFormat="1" ht="45" x14ac:dyDescent="0.25">
      <c r="A19" s="2" t="s">
        <v>190</v>
      </c>
      <c r="B19" s="37" t="s">
        <v>187</v>
      </c>
      <c r="C19" s="40" t="e">
        <f>+C13/C16</f>
        <v>#DIV/0!</v>
      </c>
      <c r="D19" s="36"/>
      <c r="E19" s="36"/>
    </row>
    <row r="20" spans="1:5" s="3" customFormat="1" ht="30" x14ac:dyDescent="0.25">
      <c r="A20" s="2" t="s">
        <v>192</v>
      </c>
      <c r="B20" s="37" t="s">
        <v>195</v>
      </c>
      <c r="C20" s="41" t="e">
        <f>+C4/C14</f>
        <v>#DIV/0!</v>
      </c>
    </row>
    <row r="21" spans="1:5" s="3" customFormat="1" ht="30" x14ac:dyDescent="0.25">
      <c r="A21" s="2" t="s">
        <v>193</v>
      </c>
      <c r="B21" s="37" t="s">
        <v>196</v>
      </c>
      <c r="C21" s="41" t="e">
        <f>+C5/C15</f>
        <v>#DIV/0!</v>
      </c>
    </row>
    <row r="22" spans="1:5" s="3" customFormat="1" ht="30" x14ac:dyDescent="0.25">
      <c r="A22" s="2" t="s">
        <v>194</v>
      </c>
      <c r="B22" s="37" t="s">
        <v>197</v>
      </c>
      <c r="C22" s="41" t="e">
        <f>+C6/C16</f>
        <v>#DIV/0!</v>
      </c>
    </row>
    <row r="23" spans="1:5" s="3" customFormat="1" x14ac:dyDescent="0.25">
      <c r="C23" s="42"/>
    </row>
    <row r="24" spans="1:5" s="3" customFormat="1" x14ac:dyDescent="0.25"/>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70" zoomScaleNormal="70" workbookViewId="0">
      <selection activeCell="C4" sqref="C4"/>
    </sheetView>
  </sheetViews>
  <sheetFormatPr defaultColWidth="9.140625" defaultRowHeight="15" x14ac:dyDescent="0.25"/>
  <cols>
    <col min="1" max="1" width="10.140625" bestFit="1" customWidth="1"/>
    <col min="2" max="2" width="31.140625" customWidth="1"/>
    <col min="3" max="3" width="37.5703125" bestFit="1" customWidth="1"/>
    <col min="4" max="4" width="45" bestFit="1" customWidth="1"/>
    <col min="5" max="5" width="62.85546875" style="3" bestFit="1" customWidth="1"/>
    <col min="6" max="6" width="15.85546875" bestFit="1" customWidth="1"/>
  </cols>
  <sheetData>
    <row r="2" spans="1:6" ht="30" x14ac:dyDescent="0.25">
      <c r="B2" s="1"/>
      <c r="C2" s="12" t="s">
        <v>1</v>
      </c>
      <c r="D2" s="13" t="s">
        <v>25</v>
      </c>
      <c r="E2" s="13" t="s">
        <v>120</v>
      </c>
    </row>
    <row r="3" spans="1:6" x14ac:dyDescent="0.25">
      <c r="A3" s="8" t="s">
        <v>2</v>
      </c>
      <c r="B3" s="14" t="s">
        <v>23</v>
      </c>
      <c r="C3" s="5" t="s">
        <v>77</v>
      </c>
      <c r="D3" s="5" t="s">
        <v>78</v>
      </c>
      <c r="E3" s="5" t="s">
        <v>121</v>
      </c>
      <c r="F3" s="8" t="s">
        <v>0</v>
      </c>
    </row>
    <row r="4" spans="1:6" ht="60" x14ac:dyDescent="0.25">
      <c r="A4" s="10" t="s">
        <v>51</v>
      </c>
      <c r="B4" s="6" t="s">
        <v>146</v>
      </c>
      <c r="C4" s="39"/>
      <c r="D4" s="39"/>
      <c r="E4" s="39"/>
      <c r="F4" s="2" t="s">
        <v>3</v>
      </c>
    </row>
    <row r="5" spans="1:6" ht="60" x14ac:dyDescent="0.25">
      <c r="A5" s="10" t="s">
        <v>52</v>
      </c>
      <c r="B5" s="6" t="s">
        <v>147</v>
      </c>
      <c r="C5" s="39"/>
      <c r="D5" s="39"/>
      <c r="E5" s="39"/>
      <c r="F5" s="2" t="s">
        <v>3</v>
      </c>
    </row>
    <row r="6" spans="1:6" ht="60" x14ac:dyDescent="0.25">
      <c r="A6" s="10" t="s">
        <v>26</v>
      </c>
      <c r="B6" s="6" t="s">
        <v>148</v>
      </c>
      <c r="C6" s="39"/>
      <c r="D6" s="39"/>
      <c r="E6" s="39"/>
      <c r="F6" s="2" t="s">
        <v>3</v>
      </c>
    </row>
    <row r="9" spans="1:6" x14ac:dyDescent="0.25">
      <c r="A9" s="20"/>
    </row>
    <row r="10" spans="1:6" x14ac:dyDescent="0.25">
      <c r="A10" s="2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60" zoomScaleNormal="60" workbookViewId="0">
      <selection activeCell="C4" sqref="C4:E18"/>
    </sheetView>
  </sheetViews>
  <sheetFormatPr defaultColWidth="9.140625" defaultRowHeight="15" x14ac:dyDescent="0.25"/>
  <cols>
    <col min="1" max="1" width="10.140625" bestFit="1" customWidth="1"/>
    <col min="2" max="2" width="36.85546875" customWidth="1"/>
    <col min="3" max="3" width="33.5703125" bestFit="1" customWidth="1"/>
    <col min="4" max="4" width="45" bestFit="1" customWidth="1"/>
    <col min="5" max="5" width="69.140625" style="3" bestFit="1" customWidth="1"/>
    <col min="6" max="6" width="175.28515625" bestFit="1" customWidth="1"/>
  </cols>
  <sheetData>
    <row r="1" spans="1:7" s="3" customFormat="1" x14ac:dyDescent="0.25"/>
    <row r="2" spans="1:7" ht="30" x14ac:dyDescent="0.25">
      <c r="B2" s="1"/>
      <c r="C2" s="4" t="s">
        <v>1</v>
      </c>
      <c r="D2" s="9" t="s">
        <v>25</v>
      </c>
      <c r="E2" s="13" t="s">
        <v>120</v>
      </c>
    </row>
    <row r="3" spans="1:7" x14ac:dyDescent="0.25">
      <c r="A3" s="5" t="s">
        <v>2</v>
      </c>
      <c r="B3" s="7" t="s">
        <v>23</v>
      </c>
      <c r="C3" s="5" t="s">
        <v>77</v>
      </c>
      <c r="D3" s="5" t="s">
        <v>78</v>
      </c>
      <c r="E3" s="5" t="s">
        <v>121</v>
      </c>
      <c r="F3" s="5" t="s">
        <v>0</v>
      </c>
    </row>
    <row r="4" spans="1:7" ht="45" x14ac:dyDescent="0.25">
      <c r="A4" s="10" t="s">
        <v>42</v>
      </c>
      <c r="B4" s="6" t="s">
        <v>98</v>
      </c>
      <c r="C4" s="39"/>
      <c r="D4" s="39"/>
      <c r="E4" s="39"/>
      <c r="F4" s="2" t="s">
        <v>100</v>
      </c>
    </row>
    <row r="5" spans="1:7" ht="45" x14ac:dyDescent="0.25">
      <c r="A5" s="10" t="s">
        <v>43</v>
      </c>
      <c r="B5" s="6" t="s">
        <v>99</v>
      </c>
      <c r="C5" s="39"/>
      <c r="D5" s="39"/>
      <c r="E5" s="39"/>
      <c r="F5" s="2" t="s">
        <v>101</v>
      </c>
    </row>
    <row r="6" spans="1:7" ht="45" x14ac:dyDescent="0.25">
      <c r="A6" s="10" t="s">
        <v>44</v>
      </c>
      <c r="B6" s="6" t="s">
        <v>102</v>
      </c>
      <c r="C6" s="39"/>
      <c r="D6" s="39"/>
      <c r="E6" s="39"/>
      <c r="F6" s="2" t="s">
        <v>103</v>
      </c>
    </row>
    <row r="7" spans="1:7" ht="45" x14ac:dyDescent="0.25">
      <c r="A7" s="10" t="s">
        <v>45</v>
      </c>
      <c r="B7" s="6" t="s">
        <v>104</v>
      </c>
      <c r="C7" s="39"/>
      <c r="D7" s="39"/>
      <c r="E7" s="39"/>
      <c r="F7" s="2" t="s">
        <v>3</v>
      </c>
    </row>
    <row r="8" spans="1:7" ht="45" x14ac:dyDescent="0.25">
      <c r="A8" s="10" t="s">
        <v>46</v>
      </c>
      <c r="B8" s="6" t="s">
        <v>105</v>
      </c>
      <c r="C8" s="39"/>
      <c r="D8" s="39"/>
      <c r="E8" s="39"/>
      <c r="F8" s="2" t="s">
        <v>3</v>
      </c>
    </row>
    <row r="9" spans="1:7" ht="45" x14ac:dyDescent="0.25">
      <c r="A9" s="10" t="s">
        <v>47</v>
      </c>
      <c r="B9" s="6" t="s">
        <v>106</v>
      </c>
      <c r="C9" s="39"/>
      <c r="D9" s="39"/>
      <c r="E9" s="39"/>
      <c r="F9" s="2" t="s">
        <v>3</v>
      </c>
    </row>
    <row r="10" spans="1:7" ht="30" x14ac:dyDescent="0.25">
      <c r="A10" s="10" t="s">
        <v>48</v>
      </c>
      <c r="B10" s="6" t="s">
        <v>107</v>
      </c>
      <c r="C10" s="39"/>
      <c r="D10" s="39"/>
      <c r="E10" s="39"/>
      <c r="F10" s="2" t="s">
        <v>3</v>
      </c>
    </row>
    <row r="11" spans="1:7" ht="30" x14ac:dyDescent="0.25">
      <c r="A11" s="10" t="s">
        <v>49</v>
      </c>
      <c r="B11" s="6" t="s">
        <v>108</v>
      </c>
      <c r="C11" s="39"/>
      <c r="D11" s="39"/>
      <c r="E11" s="39"/>
      <c r="F11" s="2" t="s">
        <v>3</v>
      </c>
    </row>
    <row r="12" spans="1:7" ht="30" x14ac:dyDescent="0.25">
      <c r="A12" s="10" t="s">
        <v>50</v>
      </c>
      <c r="B12" s="6" t="s">
        <v>109</v>
      </c>
      <c r="C12" s="39"/>
      <c r="D12" s="39"/>
      <c r="E12" s="39"/>
      <c r="F12" s="2" t="s">
        <v>3</v>
      </c>
    </row>
    <row r="13" spans="1:7" s="3" customFormat="1" ht="75" x14ac:dyDescent="0.25">
      <c r="A13" s="10" t="s">
        <v>110</v>
      </c>
      <c r="B13" s="6" t="s">
        <v>165</v>
      </c>
      <c r="C13" s="39"/>
      <c r="D13" s="39"/>
      <c r="E13" s="39"/>
      <c r="F13" s="2" t="s">
        <v>162</v>
      </c>
    </row>
    <row r="14" spans="1:7" s="3" customFormat="1" ht="88.5" customHeight="1" x14ac:dyDescent="0.25">
      <c r="A14" s="10" t="s">
        <v>160</v>
      </c>
      <c r="B14" s="6" t="s">
        <v>111</v>
      </c>
      <c r="C14" s="39"/>
      <c r="D14" s="39"/>
      <c r="E14" s="39"/>
      <c r="F14" s="2" t="s">
        <v>114</v>
      </c>
    </row>
    <row r="15" spans="1:7" s="3" customFormat="1" ht="69.75" customHeight="1" x14ac:dyDescent="0.25">
      <c r="A15" s="10" t="s">
        <v>161</v>
      </c>
      <c r="B15" s="6" t="s">
        <v>112</v>
      </c>
      <c r="C15" s="39"/>
      <c r="D15" s="39"/>
      <c r="E15" s="39"/>
      <c r="F15" s="2" t="s">
        <v>114</v>
      </c>
    </row>
    <row r="16" spans="1:7" ht="75" customHeight="1" x14ac:dyDescent="0.25">
      <c r="A16" s="10" t="s">
        <v>163</v>
      </c>
      <c r="B16" s="6" t="s">
        <v>6</v>
      </c>
      <c r="C16" s="39"/>
      <c r="D16" s="39"/>
      <c r="E16" s="39"/>
      <c r="F16" s="2" t="s">
        <v>114</v>
      </c>
      <c r="G16" s="3"/>
    </row>
    <row r="17" spans="1:7" ht="60" x14ac:dyDescent="0.25">
      <c r="A17" s="10" t="s">
        <v>15</v>
      </c>
      <c r="B17" s="6" t="s">
        <v>7</v>
      </c>
      <c r="C17" s="39"/>
      <c r="D17" s="39"/>
      <c r="E17" s="39"/>
      <c r="F17" s="2" t="s">
        <v>114</v>
      </c>
      <c r="G17" s="3"/>
    </row>
    <row r="18" spans="1:7" ht="54" customHeight="1" x14ac:dyDescent="0.25">
      <c r="A18" s="10" t="s">
        <v>16</v>
      </c>
      <c r="B18" s="6" t="s">
        <v>113</v>
      </c>
      <c r="C18" s="39"/>
      <c r="D18" s="39"/>
      <c r="E18" s="39"/>
      <c r="F18" s="2" t="s">
        <v>114</v>
      </c>
      <c r="G18" s="3"/>
    </row>
    <row r="19" spans="1:7" s="3" customFormat="1" ht="54" customHeight="1" x14ac:dyDescent="0.25">
      <c r="A19" s="10" t="s">
        <v>17</v>
      </c>
      <c r="B19" s="6" t="s">
        <v>164</v>
      </c>
      <c r="C19" s="27" t="e">
        <f>+C13*'6. Calc of formula for wh com c'!C7</f>
        <v>#DIV/0!</v>
      </c>
      <c r="D19" s="27" t="e">
        <f>+D13*'6. Calc of formula for wh com c'!D7</f>
        <v>#DIV/0!</v>
      </c>
      <c r="E19" s="27" t="e">
        <f>+E13*'6. Calc of formula for wh com c'!E7</f>
        <v>#DIV/0!</v>
      </c>
      <c r="F19" s="2" t="s">
        <v>3</v>
      </c>
    </row>
    <row r="20" spans="1:7" ht="60" x14ac:dyDescent="0.25">
      <c r="A20" s="10" t="s">
        <v>18</v>
      </c>
      <c r="B20" s="6" t="s">
        <v>8</v>
      </c>
      <c r="C20" s="27" t="e">
        <f>+C14*'7. Calc of formula for retail'!C$6</f>
        <v>#DIV/0!</v>
      </c>
      <c r="D20" s="27" t="e">
        <f>+D14*'7. Calc of formula for retail'!D$6</f>
        <v>#DIV/0!</v>
      </c>
      <c r="E20" s="27" t="e">
        <f>+E14*'7. Calc of formula for retail'!E$6</f>
        <v>#DIV/0!</v>
      </c>
      <c r="F20" s="2" t="s">
        <v>3</v>
      </c>
    </row>
    <row r="21" spans="1:7" ht="45" x14ac:dyDescent="0.25">
      <c r="A21" s="10" t="s">
        <v>19</v>
      </c>
      <c r="B21" s="6" t="s">
        <v>200</v>
      </c>
      <c r="C21" s="27" t="e">
        <f>+C15*'7. Calc of formula for retail'!C$6</f>
        <v>#DIV/0!</v>
      </c>
      <c r="D21" s="27" t="e">
        <f>+D15*'7. Calc of formula for retail'!D$6</f>
        <v>#DIV/0!</v>
      </c>
      <c r="E21" s="27" t="e">
        <f>+E15*'7. Calc of formula for retail'!E$6</f>
        <v>#DIV/0!</v>
      </c>
      <c r="F21" s="2" t="s">
        <v>3</v>
      </c>
    </row>
    <row r="22" spans="1:7" ht="60" x14ac:dyDescent="0.25">
      <c r="A22" s="10" t="s">
        <v>20</v>
      </c>
      <c r="B22" s="6" t="s">
        <v>9</v>
      </c>
      <c r="C22" s="27" t="e">
        <f>+C16*'7. Calc of formula for retail'!C$6</f>
        <v>#DIV/0!</v>
      </c>
      <c r="D22" s="27" t="e">
        <f>+D16*'7. Calc of formula for retail'!D$6</f>
        <v>#DIV/0!</v>
      </c>
      <c r="E22" s="27" t="e">
        <f>+E16*'7. Calc of formula for retail'!E$6</f>
        <v>#DIV/0!</v>
      </c>
      <c r="F22" s="2" t="s">
        <v>3</v>
      </c>
    </row>
    <row r="23" spans="1:7" ht="60" x14ac:dyDescent="0.25">
      <c r="A23" s="10" t="s">
        <v>21</v>
      </c>
      <c r="B23" s="6" t="s">
        <v>10</v>
      </c>
      <c r="C23" s="27" t="e">
        <f>+C17*'7. Calc of formula for retail'!C$6</f>
        <v>#DIV/0!</v>
      </c>
      <c r="D23" s="27" t="e">
        <f>+D17*'7. Calc of formula for retail'!D$6</f>
        <v>#DIV/0!</v>
      </c>
      <c r="E23" s="27" t="e">
        <f>+E17*'7. Calc of formula for retail'!E$6</f>
        <v>#DIV/0!</v>
      </c>
      <c r="F23" s="2" t="s">
        <v>3</v>
      </c>
    </row>
    <row r="24" spans="1:7" ht="30" x14ac:dyDescent="0.25">
      <c r="A24" s="10" t="s">
        <v>22</v>
      </c>
      <c r="B24" s="6" t="s">
        <v>201</v>
      </c>
      <c r="C24" s="27" t="e">
        <f>+C18*'7. Calc of formula for retail'!C$6</f>
        <v>#DIV/0!</v>
      </c>
      <c r="D24" s="27" t="e">
        <f>+D18*'7. Calc of formula for retail'!D$6</f>
        <v>#DIV/0!</v>
      </c>
      <c r="E24" s="27" t="e">
        <f>+E18*'7. Calc of formula for retail'!E$6</f>
        <v>#DIV/0!</v>
      </c>
      <c r="F24" s="2" t="s">
        <v>3</v>
      </c>
    </row>
    <row r="25" spans="1:7" x14ac:dyDescent="0.25">
      <c r="A25" s="11"/>
    </row>
    <row r="26" spans="1:7" x14ac:dyDescent="0.25">
      <c r="A26" s="11"/>
    </row>
    <row r="27" spans="1:7" x14ac:dyDescent="0.25">
      <c r="A27" s="11"/>
    </row>
    <row r="28" spans="1:7" x14ac:dyDescent="0.25">
      <c r="A28" s="11"/>
    </row>
    <row r="29" spans="1:7" x14ac:dyDescent="0.25">
      <c r="A29" s="11"/>
    </row>
    <row r="30" spans="1:7" x14ac:dyDescent="0.25">
      <c r="A30" s="11"/>
    </row>
    <row r="31" spans="1:7" x14ac:dyDescent="0.25">
      <c r="A31"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
  <sheetViews>
    <sheetView zoomScale="70" zoomScaleNormal="70" workbookViewId="0">
      <selection activeCell="E15" sqref="E15"/>
    </sheetView>
  </sheetViews>
  <sheetFormatPr defaultColWidth="9.140625" defaultRowHeight="15" x14ac:dyDescent="0.25"/>
  <cols>
    <col min="1" max="1" width="10.140625" bestFit="1" customWidth="1"/>
    <col min="2" max="2" width="34.140625" customWidth="1"/>
    <col min="3" max="3" width="37.28515625" customWidth="1"/>
    <col min="4" max="4" width="41.5703125" customWidth="1"/>
    <col min="5" max="5" width="62.85546875" bestFit="1" customWidth="1"/>
  </cols>
  <sheetData>
    <row r="2" spans="1:5" x14ac:dyDescent="0.25">
      <c r="C2" s="12" t="s">
        <v>1</v>
      </c>
      <c r="D2" s="13" t="s">
        <v>37</v>
      </c>
      <c r="E2" s="13" t="s">
        <v>119</v>
      </c>
    </row>
    <row r="3" spans="1:5" x14ac:dyDescent="0.25">
      <c r="A3" s="8" t="s">
        <v>2</v>
      </c>
      <c r="B3" s="8" t="s">
        <v>23</v>
      </c>
      <c r="C3" s="5" t="s">
        <v>77</v>
      </c>
      <c r="D3" s="5" t="s">
        <v>78</v>
      </c>
      <c r="E3" s="5" t="s">
        <v>121</v>
      </c>
    </row>
    <row r="4" spans="1:5" ht="45" x14ac:dyDescent="0.25">
      <c r="A4" s="10" t="s">
        <v>53</v>
      </c>
      <c r="B4" s="6" t="s">
        <v>115</v>
      </c>
      <c r="C4" s="32">
        <f>+'2. Data on Revenues'!C4+'2. Data on Revenues'!C5+'2. Data on Revenues'!C6</f>
        <v>0</v>
      </c>
      <c r="D4" s="32">
        <f>+'2. Data on Revenues'!D4+'2. Data on Revenues'!D5+'2. Data on Revenues'!D6</f>
        <v>0</v>
      </c>
      <c r="E4" s="32">
        <f>+'2. Data on Revenues'!E4+'2. Data on Revenues'!E5+'2. Data on Revenues'!E6</f>
        <v>0</v>
      </c>
    </row>
    <row r="5" spans="1:5" ht="60" x14ac:dyDescent="0.25">
      <c r="A5" s="10" t="s">
        <v>27</v>
      </c>
      <c r="B5" s="6" t="s">
        <v>116</v>
      </c>
      <c r="C5" s="32">
        <f>+'3. Data on Costs'!C4+'3. Data on Costs'!C5+'3. Data on Costs'!C6</f>
        <v>0</v>
      </c>
      <c r="D5" s="32">
        <f>+'3. Data on Costs'!D4+'3. Data on Costs'!D5+'3. Data on Costs'!D6</f>
        <v>0</v>
      </c>
      <c r="E5" s="32">
        <f>+'3. Data on Costs'!E4+'3. Data on Costs'!E5+'3. Data on Costs'!E6</f>
        <v>0</v>
      </c>
    </row>
    <row r="6" spans="1:5" ht="45" x14ac:dyDescent="0.25">
      <c r="A6" s="10" t="s">
        <v>28</v>
      </c>
      <c r="B6" s="6" t="s">
        <v>117</v>
      </c>
      <c r="C6" s="32">
        <f>+'3. Data on Costs'!C7+'3. Data on Costs'!C8+'3. Data on Costs'!C9</f>
        <v>0</v>
      </c>
      <c r="D6" s="32">
        <f>+'3. Data on Costs'!D7+'3. Data on Costs'!D8+'3. Data on Costs'!D9</f>
        <v>0</v>
      </c>
      <c r="E6" s="32">
        <f>+'3. Data on Costs'!E7+'3. Data on Costs'!E8+'3. Data on Costs'!E9</f>
        <v>0</v>
      </c>
    </row>
    <row r="7" spans="1:5" ht="45" x14ac:dyDescent="0.25">
      <c r="A7" s="10" t="s">
        <v>29</v>
      </c>
      <c r="B7" s="6" t="s">
        <v>118</v>
      </c>
      <c r="C7" s="32">
        <f>+'3. Data on Costs'!C10+'3. Data on Costs'!C11+'3. Data on Costs'!C12</f>
        <v>0</v>
      </c>
      <c r="D7" s="32">
        <f>+'3. Data on Costs'!D10+'3. Data on Costs'!D11+'3. Data on Costs'!D12</f>
        <v>0</v>
      </c>
      <c r="E7" s="32">
        <f>+'3. Data on Costs'!E10+'3. Data on Costs'!E11+'3. Data on Costs'!E12</f>
        <v>0</v>
      </c>
    </row>
    <row r="8" spans="1:5" ht="30" x14ac:dyDescent="0.25">
      <c r="A8" s="10" t="s">
        <v>30</v>
      </c>
      <c r="B8" s="6" t="s">
        <v>199</v>
      </c>
      <c r="C8" s="32" t="e">
        <f>+'3. Data on Costs'!C19</f>
        <v>#DIV/0!</v>
      </c>
      <c r="D8" s="32" t="e">
        <f>+'3. Data on Costs'!D19</f>
        <v>#DIV/0!</v>
      </c>
      <c r="E8" s="32" t="e">
        <f>+'3. Data on Costs'!E19</f>
        <v>#DIV/0!</v>
      </c>
    </row>
    <row r="9" spans="1:5" ht="75" x14ac:dyDescent="0.25">
      <c r="A9" s="10" t="s">
        <v>31</v>
      </c>
      <c r="B9" s="6" t="s">
        <v>11</v>
      </c>
      <c r="C9" s="32" t="e">
        <f>+'3. Data on Costs'!C20</f>
        <v>#DIV/0!</v>
      </c>
      <c r="D9" s="32" t="e">
        <f>+'3. Data on Costs'!D20</f>
        <v>#DIV/0!</v>
      </c>
      <c r="E9" s="32" t="e">
        <f>+'3. Data on Costs'!E20</f>
        <v>#DIV/0!</v>
      </c>
    </row>
    <row r="10" spans="1:5" ht="60" x14ac:dyDescent="0.25">
      <c r="A10" s="10" t="s">
        <v>32</v>
      </c>
      <c r="B10" s="6" t="s">
        <v>203</v>
      </c>
      <c r="C10" s="32" t="e">
        <f>+'3. Data on Costs'!C21</f>
        <v>#DIV/0!</v>
      </c>
      <c r="D10" s="32" t="e">
        <f>+'3. Data on Costs'!D21</f>
        <v>#DIV/0!</v>
      </c>
      <c r="E10" s="32" t="e">
        <f>+'3. Data on Costs'!E21</f>
        <v>#DIV/0!</v>
      </c>
    </row>
    <row r="11" spans="1:5" ht="60" x14ac:dyDescent="0.25">
      <c r="A11" s="10" t="s">
        <v>33</v>
      </c>
      <c r="B11" s="6" t="s">
        <v>12</v>
      </c>
      <c r="C11" s="32" t="e">
        <f>+'3. Data on Costs'!C22</f>
        <v>#DIV/0!</v>
      </c>
      <c r="D11" s="32" t="e">
        <f>+'3. Data on Costs'!D22</f>
        <v>#DIV/0!</v>
      </c>
      <c r="E11" s="32" t="e">
        <f>+'3. Data on Costs'!E22</f>
        <v>#DIV/0!</v>
      </c>
    </row>
    <row r="12" spans="1:5" ht="75" x14ac:dyDescent="0.25">
      <c r="A12" s="10" t="s">
        <v>34</v>
      </c>
      <c r="B12" s="6" t="s">
        <v>13</v>
      </c>
      <c r="C12" s="32" t="e">
        <f>+'3. Data on Costs'!C23</f>
        <v>#DIV/0!</v>
      </c>
      <c r="D12" s="32" t="e">
        <f>+'3. Data on Costs'!D23</f>
        <v>#DIV/0!</v>
      </c>
      <c r="E12" s="32" t="e">
        <f>+'3. Data on Costs'!E23</f>
        <v>#DIV/0!</v>
      </c>
    </row>
    <row r="13" spans="1:5" ht="45" x14ac:dyDescent="0.25">
      <c r="A13" s="10" t="s">
        <v>35</v>
      </c>
      <c r="B13" s="6" t="s">
        <v>202</v>
      </c>
      <c r="C13" s="32" t="e">
        <f>+'3. Data on Costs'!C24</f>
        <v>#DIV/0!</v>
      </c>
      <c r="D13" s="32" t="e">
        <f>+'3. Data on Costs'!D24</f>
        <v>#DIV/0!</v>
      </c>
      <c r="E13" s="32" t="e">
        <f>+'3. Data on Costs'!E24</f>
        <v>#DIV/0!</v>
      </c>
    </row>
    <row r="14" spans="1:5" ht="30" x14ac:dyDescent="0.25">
      <c r="A14" s="10" t="s">
        <v>36</v>
      </c>
      <c r="B14" s="15" t="s">
        <v>167</v>
      </c>
      <c r="C14" s="27" t="e">
        <f>+C4-C5-C6-C7-C8-C9-C10-C11-C12-C13</f>
        <v>#DIV/0!</v>
      </c>
      <c r="D14" s="27" t="e">
        <f>+D4-D5-D6-D7-D8-D9-D10-D11-D12-D13</f>
        <v>#DIV/0!</v>
      </c>
      <c r="E14" s="27" t="e">
        <f>+E4-E5-E6-E7-E8-E9-E10-E11-E12-E13</f>
        <v>#DIV/0!</v>
      </c>
    </row>
    <row r="15" spans="1:5" x14ac:dyDescent="0.25">
      <c r="A15" s="10" t="s">
        <v>36</v>
      </c>
      <c r="B15" s="15" t="s">
        <v>168</v>
      </c>
      <c r="C15" s="29" t="e">
        <f>+C14-(C5+C6+C7+C8+C9+C10+C11+C12+C13)*'8. Calc of formula for G&amp;A'!C6</f>
        <v>#DIV/0!</v>
      </c>
      <c r="D15" s="29" t="e">
        <f>+D14-(D5+D6+D7+D8+D9+D10+D11+D12+D13)*'8. Calc of formula for G&amp;A'!D6</f>
        <v>#DIV/0!</v>
      </c>
      <c r="E15" s="29" t="e">
        <f>+E14-(E5+E6+E7+E8+E9+E10+E11+E12+E13)*'8. Calc of formula for G&amp;A'!E6</f>
        <v>#DIV/0!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election activeCell="C20" sqref="C20"/>
    </sheetView>
  </sheetViews>
  <sheetFormatPr defaultColWidth="9.140625" defaultRowHeight="15" x14ac:dyDescent="0.25"/>
  <cols>
    <col min="1" max="1" width="15.42578125" bestFit="1" customWidth="1"/>
    <col min="2" max="2" width="110.7109375" bestFit="1" customWidth="1"/>
    <col min="3" max="3" width="33.5703125" bestFit="1" customWidth="1"/>
    <col min="4" max="4" width="41.5703125" customWidth="1"/>
  </cols>
  <sheetData>
    <row r="2" spans="1:4" ht="45" x14ac:dyDescent="0.25">
      <c r="A2" s="16" t="s">
        <v>122</v>
      </c>
      <c r="B2" s="3"/>
      <c r="C2" s="12" t="s">
        <v>1</v>
      </c>
      <c r="D2" s="13" t="s">
        <v>25</v>
      </c>
    </row>
    <row r="3" spans="1:4" x14ac:dyDescent="0.25">
      <c r="A3" s="8" t="s">
        <v>2</v>
      </c>
      <c r="B3" s="8" t="s">
        <v>23</v>
      </c>
      <c r="C3" s="5" t="s">
        <v>77</v>
      </c>
      <c r="D3" s="5" t="s">
        <v>78</v>
      </c>
    </row>
    <row r="4" spans="1:4" x14ac:dyDescent="0.25">
      <c r="A4" s="2" t="s">
        <v>125</v>
      </c>
      <c r="B4" s="2" t="s">
        <v>123</v>
      </c>
      <c r="C4" s="39"/>
      <c r="D4" s="39"/>
    </row>
    <row r="5" spans="1:4" x14ac:dyDescent="0.25">
      <c r="A5" s="2" t="s">
        <v>126</v>
      </c>
      <c r="B5" s="19" t="s">
        <v>54</v>
      </c>
      <c r="C5" s="39"/>
      <c r="D5" s="39"/>
    </row>
    <row r="6" spans="1:4" x14ac:dyDescent="0.25">
      <c r="A6" s="2" t="s">
        <v>127</v>
      </c>
      <c r="B6" s="2" t="s">
        <v>38</v>
      </c>
      <c r="C6" s="39"/>
      <c r="D6" s="39"/>
    </row>
    <row r="7" spans="1:4" x14ac:dyDescent="0.25">
      <c r="A7" s="2" t="s">
        <v>128</v>
      </c>
      <c r="B7" s="2" t="s">
        <v>39</v>
      </c>
      <c r="C7" s="39"/>
      <c r="D7" s="39"/>
    </row>
    <row r="8" spans="1:4" x14ac:dyDescent="0.25">
      <c r="A8" s="2" t="s">
        <v>134</v>
      </c>
      <c r="B8" s="19" t="s">
        <v>55</v>
      </c>
      <c r="C8" s="39"/>
      <c r="D8" s="39"/>
    </row>
    <row r="9" spans="1:4" x14ac:dyDescent="0.25">
      <c r="A9" s="2" t="s">
        <v>129</v>
      </c>
      <c r="B9" s="19" t="s">
        <v>56</v>
      </c>
      <c r="C9" s="39"/>
      <c r="D9" s="39"/>
    </row>
    <row r="10" spans="1:4" x14ac:dyDescent="0.25">
      <c r="A10" s="2" t="s">
        <v>130</v>
      </c>
      <c r="B10" s="2" t="s">
        <v>41</v>
      </c>
      <c r="C10" s="39"/>
      <c r="D10" s="39"/>
    </row>
    <row r="11" spans="1:4" x14ac:dyDescent="0.25">
      <c r="A11" s="2" t="s">
        <v>131</v>
      </c>
      <c r="B11" s="2" t="s">
        <v>40</v>
      </c>
      <c r="C11" s="39"/>
      <c r="D11" s="39"/>
    </row>
    <row r="12" spans="1:4" x14ac:dyDescent="0.25">
      <c r="A12" s="2" t="s">
        <v>132</v>
      </c>
      <c r="B12" s="17" t="s">
        <v>124</v>
      </c>
      <c r="C12" s="26">
        <f>C4-C5-C6-C7-C8-C9-C10-C11</f>
        <v>0</v>
      </c>
      <c r="D12" s="26">
        <f>D4-D5-D6-D7-D8-D9-D10-D11</f>
        <v>0</v>
      </c>
    </row>
    <row r="15" spans="1:4" x14ac:dyDescent="0.25">
      <c r="A15" s="2" t="s">
        <v>133</v>
      </c>
      <c r="B15" s="17" t="s">
        <v>135</v>
      </c>
      <c r="C15" s="3"/>
      <c r="D15" s="30" t="e">
        <f>+('4.Intra-EU margin'!E14-'4.Intra-EU margin'!D14)/'5. EBITDA and conclusion'!D12</f>
        <v>#DIV/0!</v>
      </c>
    </row>
    <row r="17" spans="1:4" x14ac:dyDescent="0.25">
      <c r="A17" s="2" t="s">
        <v>136</v>
      </c>
      <c r="B17" s="19" t="s">
        <v>183</v>
      </c>
      <c r="D17" s="2" t="e">
        <f>IF('4.Intra-EU margin'!D14&lt;0,IF(D15&gt;0.03,"YES","NO"),IF(D15&gt;0.1,"YES","NO"))</f>
        <v>#DIV/0!</v>
      </c>
    </row>
    <row r="19" spans="1:4" x14ac:dyDescent="0.25">
      <c r="C19" s="18"/>
      <c r="D19" s="1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90" zoomScaleNormal="90" workbookViewId="0">
      <selection activeCell="C4" sqref="C4:E6"/>
    </sheetView>
  </sheetViews>
  <sheetFormatPr defaultColWidth="9.140625" defaultRowHeight="15" x14ac:dyDescent="0.25"/>
  <cols>
    <col min="1" max="1" width="10.140625" bestFit="1" customWidth="1"/>
    <col min="2" max="2" width="24.42578125" customWidth="1"/>
    <col min="3" max="3" width="35.85546875" bestFit="1" customWidth="1"/>
    <col min="4" max="4" width="40" bestFit="1" customWidth="1"/>
    <col min="5" max="5" width="63.42578125" bestFit="1" customWidth="1"/>
    <col min="6" max="6" width="15.85546875" bestFit="1" customWidth="1"/>
  </cols>
  <sheetData>
    <row r="1" spans="1:6" x14ac:dyDescent="0.25">
      <c r="A1" s="3"/>
      <c r="B1" s="3"/>
      <c r="C1" s="3"/>
      <c r="D1" s="3"/>
      <c r="E1" s="3"/>
      <c r="F1" s="3"/>
    </row>
    <row r="2" spans="1:6" ht="45" x14ac:dyDescent="0.25">
      <c r="A2" s="3"/>
      <c r="B2" s="1"/>
      <c r="C2" s="12" t="s">
        <v>1</v>
      </c>
      <c r="D2" s="13" t="s">
        <v>25</v>
      </c>
      <c r="E2" s="13" t="s">
        <v>120</v>
      </c>
      <c r="F2" s="3"/>
    </row>
    <row r="3" spans="1:6" x14ac:dyDescent="0.25">
      <c r="A3" s="8" t="s">
        <v>2</v>
      </c>
      <c r="B3" s="14" t="s">
        <v>23</v>
      </c>
      <c r="C3" s="5" t="s">
        <v>77</v>
      </c>
      <c r="D3" s="5" t="s">
        <v>78</v>
      </c>
      <c r="E3" s="5" t="s">
        <v>121</v>
      </c>
      <c r="F3" s="8" t="s">
        <v>0</v>
      </c>
    </row>
    <row r="4" spans="1:6" ht="120" x14ac:dyDescent="0.25">
      <c r="A4" s="10" t="s">
        <v>139</v>
      </c>
      <c r="B4" s="6" t="s">
        <v>137</v>
      </c>
      <c r="C4" s="39"/>
      <c r="D4" s="39"/>
      <c r="E4" s="39"/>
      <c r="F4" s="2" t="s">
        <v>3</v>
      </c>
    </row>
    <row r="5" spans="1:6" ht="120" x14ac:dyDescent="0.25">
      <c r="A5" s="10" t="s">
        <v>140</v>
      </c>
      <c r="B5" s="6" t="s">
        <v>138</v>
      </c>
      <c r="C5" s="39"/>
      <c r="D5" s="39"/>
      <c r="E5" s="39"/>
      <c r="F5" s="2" t="s">
        <v>3</v>
      </c>
    </row>
    <row r="6" spans="1:6" ht="60" x14ac:dyDescent="0.25">
      <c r="A6" s="10" t="s">
        <v>141</v>
      </c>
      <c r="B6" s="6" t="s">
        <v>142</v>
      </c>
      <c r="C6" s="44">
        <f>+'3. Data on Costs'!C7+'3. Data on Costs'!C8+'3. Data on Costs'!C9+'3. Data on Costs'!C10+'3. Data on Costs'!C11+'3. Data on Costs'!C12</f>
        <v>0</v>
      </c>
      <c r="D6" s="44">
        <f>+'3. Data on Costs'!D7+'3. Data on Costs'!D8+'3. Data on Costs'!D9+'3. Data on Costs'!D10+'3. Data on Costs'!D11+'3. Data on Costs'!D12</f>
        <v>0</v>
      </c>
      <c r="E6" s="44">
        <f>+'3. Data on Costs'!E7+'3. Data on Costs'!E8+'3. Data on Costs'!E9+'3. Data on Costs'!E10+'3. Data on Costs'!E11+'3. Data on Costs'!E12</f>
        <v>0</v>
      </c>
      <c r="F6" s="2" t="s">
        <v>3</v>
      </c>
    </row>
    <row r="7" spans="1:6" ht="45" x14ac:dyDescent="0.25">
      <c r="A7" s="10" t="s">
        <v>144</v>
      </c>
      <c r="B7" s="6" t="s">
        <v>143</v>
      </c>
      <c r="C7" s="43" t="e">
        <f>+C6/(C4+C5)</f>
        <v>#DIV/0!</v>
      </c>
      <c r="D7" s="43" t="e">
        <f>+D6/(D4+D5)</f>
        <v>#DIV/0!</v>
      </c>
      <c r="E7" s="43" t="e">
        <f>+E6/(E4+E5)</f>
        <v>#DIV/0!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zoomScale="90" zoomScaleNormal="90" workbookViewId="0">
      <selection activeCell="C4" sqref="C4:E5"/>
    </sheetView>
  </sheetViews>
  <sheetFormatPr defaultColWidth="9.140625" defaultRowHeight="15" x14ac:dyDescent="0.25"/>
  <cols>
    <col min="1" max="1" width="10.140625" style="3" bestFit="1" customWidth="1"/>
    <col min="2" max="2" width="24.42578125" style="3" customWidth="1"/>
    <col min="3" max="3" width="35.85546875" style="3" bestFit="1" customWidth="1"/>
    <col min="4" max="4" width="40" style="3" bestFit="1" customWidth="1"/>
    <col min="5" max="5" width="63.42578125" style="3" bestFit="1" customWidth="1"/>
    <col min="6" max="6" width="15.85546875" style="3" bestFit="1" customWidth="1"/>
    <col min="7" max="16384" width="9.140625" style="3"/>
  </cols>
  <sheetData>
    <row r="2" spans="1:6" ht="45" x14ac:dyDescent="0.25">
      <c r="B2" s="1"/>
      <c r="C2" s="12" t="s">
        <v>1</v>
      </c>
      <c r="D2" s="13" t="s">
        <v>25</v>
      </c>
      <c r="E2" s="13" t="s">
        <v>120</v>
      </c>
    </row>
    <row r="3" spans="1:6" x14ac:dyDescent="0.25">
      <c r="A3" s="8" t="s">
        <v>2</v>
      </c>
      <c r="B3" s="14" t="s">
        <v>23</v>
      </c>
      <c r="C3" s="5" t="s">
        <v>77</v>
      </c>
      <c r="D3" s="5" t="s">
        <v>78</v>
      </c>
      <c r="E3" s="5" t="s">
        <v>121</v>
      </c>
      <c r="F3" s="8" t="s">
        <v>0</v>
      </c>
    </row>
    <row r="4" spans="1:6" ht="45" x14ac:dyDescent="0.25">
      <c r="A4" s="10" t="s">
        <v>149</v>
      </c>
      <c r="B4" s="6" t="s">
        <v>145</v>
      </c>
      <c r="C4" s="39"/>
      <c r="D4" s="39"/>
      <c r="E4" s="39"/>
      <c r="F4" s="2" t="s">
        <v>3</v>
      </c>
    </row>
    <row r="5" spans="1:6" ht="60" x14ac:dyDescent="0.25">
      <c r="A5" s="10" t="s">
        <v>150</v>
      </c>
      <c r="B5" s="6" t="s">
        <v>152</v>
      </c>
      <c r="C5" s="44">
        <f>+'2. Data on Revenues'!C4+'2. Data on Revenues'!C5+'2. Data on Revenues'!C6</f>
        <v>0</v>
      </c>
      <c r="D5" s="44">
        <f>+'2. Data on Revenues'!D4+'2. Data on Revenues'!D5+'2. Data on Revenues'!D6</f>
        <v>0</v>
      </c>
      <c r="E5" s="44">
        <f>+'2. Data on Revenues'!E4+'2. Data on Revenues'!E5+'2. Data on Revenues'!E6</f>
        <v>0</v>
      </c>
      <c r="F5" s="2" t="s">
        <v>3</v>
      </c>
    </row>
    <row r="6" spans="1:6" ht="45" x14ac:dyDescent="0.25">
      <c r="A6" s="10" t="s">
        <v>151</v>
      </c>
      <c r="B6" s="6" t="s">
        <v>153</v>
      </c>
      <c r="C6" s="43" t="e">
        <f>+C5/C4</f>
        <v>#DIV/0!</v>
      </c>
      <c r="D6" s="43" t="e">
        <f>+D5/D4</f>
        <v>#DIV/0!</v>
      </c>
      <c r="E6" s="43" t="e">
        <f>+E5/E4</f>
        <v>#DIV/0!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zoomScale="90" zoomScaleNormal="90" workbookViewId="0">
      <selection activeCell="C4" sqref="C4:E5"/>
    </sheetView>
  </sheetViews>
  <sheetFormatPr defaultColWidth="9.140625" defaultRowHeight="15" x14ac:dyDescent="0.25"/>
  <cols>
    <col min="1" max="1" width="10.140625" style="3" bestFit="1" customWidth="1"/>
    <col min="2" max="2" width="24.42578125" style="3" customWidth="1"/>
    <col min="3" max="3" width="35.85546875" style="3" bestFit="1" customWidth="1"/>
    <col min="4" max="4" width="40" style="3" bestFit="1" customWidth="1"/>
    <col min="5" max="5" width="63.42578125" style="3" bestFit="1" customWidth="1"/>
    <col min="6" max="6" width="15.85546875" style="3" bestFit="1" customWidth="1"/>
    <col min="7" max="16384" width="9.140625" style="3"/>
  </cols>
  <sheetData>
    <row r="2" spans="1:6" ht="45" x14ac:dyDescent="0.25">
      <c r="B2" s="1"/>
      <c r="C2" s="12" t="s">
        <v>1</v>
      </c>
      <c r="D2" s="13" t="s">
        <v>25</v>
      </c>
      <c r="E2" s="13" t="s">
        <v>120</v>
      </c>
    </row>
    <row r="3" spans="1:6" x14ac:dyDescent="0.25">
      <c r="A3" s="8" t="s">
        <v>2</v>
      </c>
      <c r="B3" s="14" t="s">
        <v>23</v>
      </c>
      <c r="C3" s="5" t="s">
        <v>77</v>
      </c>
      <c r="D3" s="5" t="s">
        <v>78</v>
      </c>
      <c r="E3" s="5" t="s">
        <v>121</v>
      </c>
      <c r="F3" s="8" t="s">
        <v>0</v>
      </c>
    </row>
    <row r="4" spans="1:6" ht="45" x14ac:dyDescent="0.25">
      <c r="A4" s="10" t="s">
        <v>156</v>
      </c>
      <c r="B4" s="6" t="s">
        <v>154</v>
      </c>
      <c r="C4" s="39"/>
      <c r="D4" s="39"/>
      <c r="E4" s="39"/>
      <c r="F4" s="2" t="s">
        <v>3</v>
      </c>
    </row>
    <row r="5" spans="1:6" ht="45" x14ac:dyDescent="0.25">
      <c r="A5" s="10" t="s">
        <v>157</v>
      </c>
      <c r="B5" s="6" t="s">
        <v>155</v>
      </c>
      <c r="C5" s="39"/>
      <c r="D5" s="39"/>
      <c r="E5" s="39"/>
      <c r="F5" s="2" t="s">
        <v>3</v>
      </c>
    </row>
    <row r="6" spans="1:6" x14ac:dyDescent="0.25">
      <c r="A6" s="10" t="s">
        <v>158</v>
      </c>
      <c r="B6" s="6" t="s">
        <v>159</v>
      </c>
      <c r="C6" s="33" t="e">
        <f>+C4/(C5-C4)</f>
        <v>#DIV/0!</v>
      </c>
      <c r="D6" s="33" t="e">
        <f>+D4/(D5-D4)</f>
        <v>#DIV/0!</v>
      </c>
      <c r="E6" s="33" t="e">
        <f>+E4/(E5-E4)</f>
        <v>#DIV/0!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78195074B94741B0B0BDF970D428AE" ma:contentTypeVersion="2" ma:contentTypeDescription="Create a new document." ma:contentTypeScope="" ma:versionID="7a926a572faacc62fb37845f0461a5a3">
  <xsd:schema xmlns:xsd="http://www.w3.org/2001/XMLSchema" xmlns:xs="http://www.w3.org/2001/XMLSchema" xmlns:p="http://schemas.microsoft.com/office/2006/metadata/properties" xmlns:ns2="ce1310ac-d4a3-4963-9d4a-d690f60162bc" targetNamespace="http://schemas.microsoft.com/office/2006/metadata/properties" ma:root="true" ma:fieldsID="c8991bf655a0d547ca64e6d2e37c1685" ns2:_="">
    <xsd:import namespace="ce1310ac-d4a3-4963-9d4a-d690f60162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310ac-d4a3-4963-9d4a-d690f6016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89FC0-3BBE-4FC6-8A3F-337B0AC58086}">
  <ds:schemaRefs>
    <ds:schemaRef ds:uri="http://purl.org/dc/dcmitype/"/>
    <ds:schemaRef ds:uri="http://schemas.openxmlformats.org/package/2006/metadata/core-properties"/>
    <ds:schemaRef ds:uri="http://schemas.microsoft.com/office/2006/documentManagement/types"/>
    <ds:schemaRef ds:uri="http://purl.org/dc/elements/1.1/"/>
    <ds:schemaRef ds:uri="ce1310ac-d4a3-4963-9d4a-d690f60162bc"/>
    <ds:schemaRef ds:uri="http://www.w3.org/XML/1998/namespace"/>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CF61EC0-84F6-4084-8F33-72C7D2FC2E1C}">
  <ds:schemaRefs>
    <ds:schemaRef ds:uri="http://schemas.microsoft.com/sharepoint/v3/contenttype/forms"/>
  </ds:schemaRefs>
</ds:datastoreItem>
</file>

<file path=customXml/itemProps3.xml><?xml version="1.0" encoding="utf-8"?>
<ds:datastoreItem xmlns:ds="http://schemas.openxmlformats.org/officeDocument/2006/customXml" ds:itemID="{FADEFD2E-BB76-4285-AE4B-DDAF76EF9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310ac-d4a3-4963-9d4a-d690f60162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 Introduction</vt:lpstr>
      <vt:lpstr>1. Data on traffic and benchmar</vt:lpstr>
      <vt:lpstr>2. Data on Revenues</vt:lpstr>
      <vt:lpstr>3. Data on Costs</vt:lpstr>
      <vt:lpstr>4.Intra-EU margin</vt:lpstr>
      <vt:lpstr>5. EBITDA and conclusion</vt:lpstr>
      <vt:lpstr>6. Calc of formula for wh com c</vt:lpstr>
      <vt:lpstr>7. Calc of formula for retail</vt:lpstr>
      <vt:lpstr>8. Calc of formula for G&amp;A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to BoR (19) 35 Draft BEREC Guidelines on intra-EU communications</dc:title>
  <dc:creator/>
  <cp:lastModifiedBy/>
  <dcterms:created xsi:type="dcterms:W3CDTF">2006-09-16T00:00:00Z</dcterms:created>
  <dcterms:modified xsi:type="dcterms:W3CDTF">2019-03-11T14:39:14Z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0x010100B778195074B94741B0B0BDF970D428AE</vt:lpwstr>
  </property>
</Properties>
</file>